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 (MIT)\2.70\2.70 Spring 2018\2.70 Spring 2018 Student\Students folders\Hoffman,R\Week 9\"/>
    </mc:Choice>
  </mc:AlternateContent>
  <bookViews>
    <workbookView xWindow="0" yWindow="0" windowWidth="22500" windowHeight="8952" tabRatio="919" activeTab="1"/>
  </bookViews>
  <sheets>
    <sheet name="Lead Screw Forces" sheetId="2" r:id="rId1"/>
    <sheet name="Thermal Effects" sheetId="5" r:id="rId2"/>
  </sheets>
  <externalReferences>
    <externalReference r:id="rId3"/>
  </externalReferences>
  <definedNames>
    <definedName name="a">'[1]Lead Screw Calculations'!$B$34</definedName>
    <definedName name="A0age">[1]Hcontact_StiffEst_TRB!$F$24</definedName>
    <definedName name="A0alt">[1]Hcontact_StiffEst_TRB!#REF!</definedName>
    <definedName name="A1age">[1]Hcontact_StiffEst_TRB!$F$25</definedName>
    <definedName name="A1alt">[1]Hcontact_StiffEst_TRB!$F$18</definedName>
    <definedName name="A2age">[1]Hcontact_StiffEst_TRB!$F$30</definedName>
    <definedName name="A2alt">[1]Hcontact_StiffEst_TRB!$F$19</definedName>
    <definedName name="A3age">[1]Hcontact_StiffEst_TRB!$F$31</definedName>
    <definedName name="A3alt">[1]Hcontact_StiffEst_TRB!$F$20</definedName>
    <definedName name="A4age">[1]Hcontact_StiffEst_TRB!$F$32</definedName>
    <definedName name="A4alt">[1]Hcontact_StiffEst_TRB!$F$21</definedName>
    <definedName name="A5age">[1]Hcontact_StiffEst_TRB!$F$33</definedName>
    <definedName name="A5alt">[1]Hcontact_StiffEst_TRB!$F$22</definedName>
    <definedName name="alpha">#REF!</definedName>
    <definedName name="b">'[1]Lead Screw Calculations'!$B$33</definedName>
    <definedName name="b_1">#REF!</definedName>
    <definedName name="b_2">#REF!</definedName>
    <definedName name="B0age">[1]Hcontact_StiffEst_TRB!$H$24</definedName>
    <definedName name="B0alt">[1]Hcontact_StiffEst_TRB!#REF!</definedName>
    <definedName name="B1age">[1]Hcontact_StiffEst_TRB!$H$25</definedName>
    <definedName name="B1alt">[1]Hcontact_StiffEst_TRB!$H$18</definedName>
    <definedName name="B2age">[1]Hcontact_StiffEst_TRB!$H$30</definedName>
    <definedName name="B2alt">[1]Hcontact_StiffEst_TRB!$H$19</definedName>
    <definedName name="B3age">[1]Hcontact_StiffEst_TRB!$H$31</definedName>
    <definedName name="B3alt">[1]Hcontact_StiffEst_TRB!$H$20</definedName>
    <definedName name="B4age">[1]Hcontact_StiffEst_TRB!$H$32</definedName>
    <definedName name="B4alt">[1]Hcontact_StiffEst_TRB!$H$21</definedName>
    <definedName name="B5age">[1]Hcontact_StiffEst_TRB!$H$33</definedName>
    <definedName name="B5alt">[1]Hcontact_StiffEst_TRB!$H$22</definedName>
    <definedName name="beta" localSheetId="0">'Lead Screw Forces'!$B$15</definedName>
    <definedName name="beta">#REF!</definedName>
    <definedName name="cc">#REF!</definedName>
    <definedName name="cosalpha">'Lead Screw Forces'!$C$11</definedName>
    <definedName name="costheta">[1]Hcontact_StiffEst_TRB!$D$33</definedName>
    <definedName name="d_0">[1]Hcontact_StiffEst_TRB!$B$14</definedName>
    <definedName name="d_1">#REF!</definedName>
    <definedName name="d_2">#REF!</definedName>
    <definedName name="dd">#REF!</definedName>
    <definedName name="defl_1">#REF!</definedName>
    <definedName name="defl_2">#REF!</definedName>
    <definedName name="DmDm">[1]Hcontact_StiffEst_TRB!#REF!</definedName>
    <definedName name="do">#REF!</definedName>
    <definedName name="Dpitch">'Lead Screw Forces'!$B$9</definedName>
    <definedName name="Dthrustbearing">'Lead Screw Forces'!$B$8</definedName>
    <definedName name="E">'[1]Lead Screw Calculations'!$B$37</definedName>
    <definedName name="E1e">#REF!</definedName>
    <definedName name="E2e">#REF!</definedName>
    <definedName name="Ebar">[1]Hcontact_StiffEst_TRB!$B$10</definedName>
    <definedName name="Ee">#REF!</definedName>
    <definedName name="Eone">#REF!</definedName>
    <definedName name="Eroller">[1]Hcontact_StiffEst_TRB!$B$9</definedName>
    <definedName name="etalower">'Lead Screw Forces'!$B$24</definedName>
    <definedName name="etaraise">'Lead Screw Forces'!$B$17</definedName>
    <definedName name="Etwo">#REF!</definedName>
    <definedName name="F">'[1]Lead Screw Calculations'!$B$36</definedName>
    <definedName name="Fpercent">[1]Hcontact_StiffEst_TRB!#REF!</definedName>
    <definedName name="I">'[1]Lead Screw Calculations'!$B$38</definedName>
    <definedName name="l">'[1]Lead Screw Calculations'!$B$32</definedName>
    <definedName name="L0age">[1]Hcontact_StiffEst_TRB!$J$24</definedName>
    <definedName name="L0alt">[1]Hcontact_StiffEst_TRB!#REF!</definedName>
    <definedName name="L1age">[1]Hcontact_StiffEst_TRB!$J$25</definedName>
    <definedName name="L1alt">[1]Hcontact_StiffEst_TRB!$J$18</definedName>
    <definedName name="L2age">[1]Hcontact_StiffEst_TRB!$J$30</definedName>
    <definedName name="L2alt">[1]Hcontact_StiffEst_TRB!$J$19</definedName>
    <definedName name="L3age">[1]Hcontact_StiffEst_TRB!$J$31</definedName>
    <definedName name="L3alt">[1]Hcontact_StiffEst_TRB!$J$20</definedName>
    <definedName name="L4age">[1]Hcontact_StiffEst_TRB!$J$32</definedName>
    <definedName name="L4alt">[1]Hcontact_StiffEst_TRB!$J$21</definedName>
    <definedName name="L5age">[1]Hcontact_StiffEst_TRB!$J$33</definedName>
    <definedName name="L5alt">[1]Hcontact_StiffEst_TRB!$J$22</definedName>
    <definedName name="lambda">#REF!</definedName>
    <definedName name="Lead">'Lead Screw Forces'!$B$10</definedName>
    <definedName name="mu">[1]Hcontact_StiffEst_TRB!#REF!</definedName>
    <definedName name="muthreads">'Lead Screw Forces'!$B$14</definedName>
    <definedName name="muthrustbearing">'Lead Screw Forces'!$B$13</definedName>
    <definedName name="phi">#REF!</definedName>
    <definedName name="Phi__degrees">[1]Hcontact_StiffEst_TRB!$B$36</definedName>
    <definedName name="Pmax">[1]Hcontact_StiffEst_TRB!$B$32</definedName>
    <definedName name="q">#REF!</definedName>
    <definedName name="qcyl">#REF!</definedName>
    <definedName name="Ra">#REF!</definedName>
    <definedName name="re">#REF!</definedName>
    <definedName name="Ronemaj">#REF!</definedName>
    <definedName name="Ronemin">#REF!</definedName>
    <definedName name="rpm">'Lead Screw Forces'!$B$7</definedName>
    <definedName name="Rtwomaj">#REF!</definedName>
    <definedName name="Rtwomin">#REF!</definedName>
    <definedName name="sigult">#REF!</definedName>
    <definedName name="theta_1">#REF!</definedName>
    <definedName name="tm">[1]Hcontact_StiffEst_TRB!#REF!</definedName>
    <definedName name="Torque">'Lead Screw Forces'!$B$6</definedName>
    <definedName name="vbar">[1]Hcontact_StiffEst_TRB!$B$12</definedName>
    <definedName name="vone">#REF!</definedName>
    <definedName name="vroller">[1]Hcontact_StiffEst_TRB!$B$11</definedName>
    <definedName name="vtwo">#REF!</definedName>
    <definedName name="x">'[1]Lead Screw Calculations'!$B$35</definedName>
    <definedName name="Xpercent">[1]Hcontact_StiffEst_TRB!#REF!</definedName>
    <definedName name="zinc">#REF!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2" l="1"/>
  <c r="B22" i="2"/>
  <c r="B15" i="2"/>
  <c r="C11" i="2"/>
  <c r="B17" i="2"/>
  <c r="B7" i="2"/>
  <c r="B21" i="2"/>
  <c r="B19" i="2"/>
  <c r="B24" i="2"/>
  <c r="B28" i="2"/>
  <c r="B26" i="2"/>
</calcChain>
</file>

<file path=xl/sharedStrings.xml><?xml version="1.0" encoding="utf-8"?>
<sst xmlns="http://schemas.openxmlformats.org/spreadsheetml/2006/main" count="35" uniqueCount="30">
  <si>
    <t>Screwforce.xls</t>
  </si>
  <si>
    <t>http://www.daycounter.com/Calculators/Stepper-Motor-Calculator.phtml</t>
  </si>
  <si>
    <t>To determine lifting force from a screw</t>
  </si>
  <si>
    <t>https://www.amazon.com/gp/huc/view.html?ie=UTF8&amp;newItems=Cb5d9716c-8703-4f40-91ef-09cdc42cc4ab%2C1</t>
  </si>
  <si>
    <t>By Alex Slocum 3/8/01, last modified 2/12/04 by Alex Slocum</t>
  </si>
  <si>
    <t>http://www.osmtec.com/downloads/stepper_motor/stepper_motor.pdf</t>
  </si>
  <si>
    <r>
      <t xml:space="preserve">Enter numbers in </t>
    </r>
    <r>
      <rPr>
        <b/>
        <sz val="10"/>
        <rFont val="Times New Roman"/>
        <family val="1"/>
      </rPr>
      <t>BOLD,</t>
    </r>
    <r>
      <rPr>
        <sz val="10"/>
        <rFont val="Times New Roman"/>
        <family val="1"/>
      </rPr>
      <t xml:space="preserve"> results in </t>
    </r>
    <r>
      <rPr>
        <b/>
        <sz val="10"/>
        <color indexed="10"/>
        <rFont val="Times New Roman"/>
        <family val="1"/>
      </rPr>
      <t>RED</t>
    </r>
  </si>
  <si>
    <t>Be consistant with units! (in, lb or N, m or N, mm)</t>
  </si>
  <si>
    <t>Motor torque (input)</t>
  </si>
  <si>
    <t>Motor speed (rpm)</t>
  </si>
  <si>
    <t>Dthrustbearing</t>
  </si>
  <si>
    <t>Diameter of thrust bearing or head diameter for a bolt</t>
  </si>
  <si>
    <t>Dpitch</t>
  </si>
  <si>
    <t>Pitch diameter</t>
  </si>
  <si>
    <t>Lead</t>
  </si>
  <si>
    <t>Distance traveled in one turn</t>
  </si>
  <si>
    <t>alpha, cos(alpha)</t>
  </si>
  <si>
    <t>A typical bolt screwthread has alpha = 30 degrees</t>
  </si>
  <si>
    <t>Coefficients of friction</t>
  </si>
  <si>
    <t>muthrustbearing</t>
  </si>
  <si>
    <t>muthreads</t>
  </si>
  <si>
    <t>beta</t>
  </si>
  <si>
    <t>To RAISE a load</t>
  </si>
  <si>
    <t>screwthread efficiency, etaraise</t>
  </si>
  <si>
    <t>Without thrust bearing</t>
  </si>
  <si>
    <t>Force (output)</t>
  </si>
  <si>
    <t>With thrust bearing</t>
  </si>
  <si>
    <t>Linear speed (mm/sec)</t>
  </si>
  <si>
    <t>To LOWER a load</t>
  </si>
  <si>
    <t>screwthread efficiency, etalower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</si>
</sst>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i/>
      <sz val="10"/>
      <name val="Times New Roman"/>
      <family val="1"/>
    </font>
    <font>
      <sz val="10"/>
      <name val="Genev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29">
    <xf numFmtId="0" fontId="0" fillId="0" borderId="0" xfId="0"/>
    <xf numFmtId="0" fontId="3" fillId="0" borderId="0" xfId="1" applyFont="1"/>
    <xf numFmtId="0" fontId="4" fillId="0" borderId="0" xfId="2"/>
    <xf numFmtId="0" fontId="3" fillId="0" borderId="7" xfId="1" applyFont="1" applyBorder="1"/>
    <xf numFmtId="0" fontId="2" fillId="0" borderId="7" xfId="1" applyFont="1" applyBorder="1"/>
    <xf numFmtId="0" fontId="3" fillId="0" borderId="7" xfId="1" applyFont="1" applyFill="1" applyBorder="1"/>
    <xf numFmtId="0" fontId="3" fillId="0" borderId="3" xfId="1" applyFont="1" applyBorder="1"/>
    <xf numFmtId="0" fontId="6" fillId="0" borderId="7" xfId="1" applyFont="1" applyBorder="1"/>
    <xf numFmtId="0" fontId="7" fillId="0" borderId="7" xfId="1" applyFont="1" applyFill="1" applyBorder="1"/>
    <xf numFmtId="0" fontId="3" fillId="0" borderId="7" xfId="1" applyFont="1" applyFill="1" applyBorder="1" applyAlignment="1">
      <alignment horizontal="left" indent="1"/>
    </xf>
    <xf numFmtId="0" fontId="3" fillId="0" borderId="7" xfId="1" applyFont="1" applyBorder="1" applyAlignment="1">
      <alignment horizontal="left" indent="1"/>
    </xf>
    <xf numFmtId="0" fontId="5" fillId="0" borderId="7" xfId="1" applyFont="1" applyBorder="1"/>
    <xf numFmtId="10" fontId="5" fillId="0" borderId="7" xfId="3" applyNumberFormat="1" applyFont="1" applyFill="1" applyBorder="1"/>
    <xf numFmtId="0" fontId="7" fillId="0" borderId="8" xfId="1" applyFont="1" applyFill="1" applyBorder="1"/>
    <xf numFmtId="164" fontId="5" fillId="0" borderId="7" xfId="1" applyNumberFormat="1" applyFont="1" applyBorder="1"/>
    <xf numFmtId="164" fontId="5" fillId="0" borderId="7" xfId="1" applyNumberFormat="1" applyFont="1" applyFill="1" applyBorder="1"/>
    <xf numFmtId="2" fontId="5" fillId="0" borderId="7" xfId="1" applyNumberFormat="1" applyFont="1" applyFill="1" applyBorder="1"/>
    <xf numFmtId="0" fontId="3" fillId="0" borderId="1" xfId="1" applyFont="1" applyBorder="1"/>
    <xf numFmtId="9" fontId="5" fillId="0" borderId="1" xfId="3" applyFont="1" applyBorder="1"/>
    <xf numFmtId="164" fontId="5" fillId="0" borderId="1" xfId="1" applyNumberFormat="1" applyFont="1" applyBorder="1"/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3" fillId="0" borderId="6" xfId="1" applyFont="1" applyBorder="1" applyAlignment="1">
      <alignment horizontal="left"/>
    </xf>
  </cellXfs>
  <cellStyles count="5">
    <cellStyle name="Hyperlink" xfId="2" builtinId="8"/>
    <cellStyle name="Normal" xfId="0" builtinId="0"/>
    <cellStyle name="Normal 2" xfId="4"/>
    <cellStyle name="Normal 4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373380</xdr:colOff>
          <xdr:row>20</xdr:row>
          <xdr:rowOff>114300</xdr:rowOff>
        </xdr:from>
        <xdr:to>
          <xdr:col>13</xdr:col>
          <xdr:colOff>137160</xdr:colOff>
          <xdr:row>25</xdr:row>
          <xdr:rowOff>137160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152400</xdr:colOff>
      <xdr:row>11</xdr:row>
      <xdr:rowOff>81611</xdr:rowOff>
    </xdr:from>
    <xdr:ext cx="4929438" cy="118521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902" b="40040"/>
        <a:stretch/>
      </xdr:blipFill>
      <xdr:spPr>
        <a:xfrm>
          <a:off x="3413760" y="1963751"/>
          <a:ext cx="4929438" cy="11852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22</xdr:col>
      <xdr:colOff>560533</xdr:colOff>
      <xdr:row>33</xdr:row>
      <xdr:rowOff>33554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82880"/>
          <a:ext cx="11533333" cy="58857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%20(MIT)/2.70/2.70%20Spring%202018/2.70%20Spring%202018%20Student/Students%20folders/Hoffman,R/Week%2010/LatheDesign_RM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DPARRC"/>
      <sheetName val="LeadScrewForce"/>
      <sheetName val="AxisErrorApportionment"/>
      <sheetName val="CuttingForces_Kalpakjan"/>
      <sheetName val="CARRIAGE GEOMETRY"/>
      <sheetName val="Initial Stiffness Analysis"/>
      <sheetName val="TSlideAnalysis"/>
      <sheetName val="LMSTesting"/>
      <sheetName val="Spindle Design"/>
      <sheetName val="Lead Screw Calculations"/>
      <sheetName val="Hcontact_StiffEst_TRB"/>
      <sheetName val="Hcontact_StiffEst_Bushing"/>
      <sheetName val="Sheet2"/>
      <sheetName val="Spindle Design Resources"/>
      <sheetName val="Concept3_TBox"/>
      <sheetName val="FEA Screenshots"/>
      <sheetName val="M3FoamTape 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2">
          <cell r="B32">
            <v>0.36067999999999995</v>
          </cell>
        </row>
        <row r="33">
          <cell r="B33">
            <v>0.28955999999999998</v>
          </cell>
        </row>
        <row r="34">
          <cell r="B34">
            <v>7.1119999999999961E-2</v>
          </cell>
        </row>
        <row r="35">
          <cell r="B35">
            <v>3.8099999999999995E-2</v>
          </cell>
        </row>
        <row r="36">
          <cell r="B36">
            <v>49</v>
          </cell>
        </row>
        <row r="37">
          <cell r="B37">
            <v>200000000000</v>
          </cell>
        </row>
        <row r="38">
          <cell r="B38">
            <v>1.3191673216129685E-10</v>
          </cell>
        </row>
      </sheetData>
      <sheetData sheetId="10">
        <row r="9">
          <cell r="B9">
            <v>200000</v>
          </cell>
        </row>
        <row r="10">
          <cell r="B10">
            <v>200000</v>
          </cell>
        </row>
        <row r="11">
          <cell r="B11">
            <v>0.28999999999999998</v>
          </cell>
        </row>
        <row r="12">
          <cell r="B12">
            <v>0.28999999999999998</v>
          </cell>
        </row>
        <row r="14">
          <cell r="B14">
            <v>300</v>
          </cell>
        </row>
        <row r="32">
          <cell r="B32">
            <v>1.4719511161678103</v>
          </cell>
        </row>
        <row r="33">
          <cell r="D33">
            <v>0</v>
          </cell>
        </row>
        <row r="36">
          <cell r="B36">
            <v>0</v>
          </cell>
        </row>
        <row r="54">
          <cell r="F54" t="str">
            <v>tyx/sultimate</v>
          </cell>
        </row>
        <row r="55">
          <cell r="B55">
            <v>0</v>
          </cell>
          <cell r="H55">
            <v>0</v>
          </cell>
        </row>
        <row r="56">
          <cell r="B56">
            <v>2.1398612015578931E-2</v>
          </cell>
          <cell r="H56">
            <v>-7.5047797455481124E-3</v>
          </cell>
        </row>
        <row r="57">
          <cell r="B57">
            <v>4.2797224031157863E-2</v>
          </cell>
          <cell r="H57">
            <v>-1.4681879421312577E-2</v>
          </cell>
        </row>
        <row r="58">
          <cell r="B58">
            <v>6.4195836046736787E-2</v>
          </cell>
          <cell r="H58">
            <v>-2.1532644656622441E-2</v>
          </cell>
        </row>
        <row r="59">
          <cell r="B59">
            <v>8.5594448062315726E-2</v>
          </cell>
          <cell r="H59">
            <v>-2.8059302863923885E-2</v>
          </cell>
        </row>
        <row r="60">
          <cell r="B60">
            <v>0.10699306007789465</v>
          </cell>
          <cell r="H60">
            <v>-3.4264940623891987E-2</v>
          </cell>
        </row>
        <row r="61">
          <cell r="B61">
            <v>0.1283916720934736</v>
          </cell>
          <cell r="H61">
            <v>-4.0153472691713182E-2</v>
          </cell>
        </row>
        <row r="62">
          <cell r="B62">
            <v>0.14979028410905251</v>
          </cell>
          <cell r="H62">
            <v>-4.5729603263374968E-2</v>
          </cell>
        </row>
        <row r="63">
          <cell r="B63">
            <v>0.17118889612463145</v>
          </cell>
          <cell r="H63">
            <v>-5.0998780284605777E-2</v>
          </cell>
        </row>
        <row r="64">
          <cell r="B64">
            <v>0.19258750814021036</v>
          </cell>
          <cell r="H64">
            <v>-5.5967143702668767E-2</v>
          </cell>
        </row>
        <row r="65">
          <cell r="B65">
            <v>0.21398612015578927</v>
          </cell>
          <cell r="H65">
            <v>-6.0641468649575647E-2</v>
          </cell>
        </row>
        <row r="66">
          <cell r="B66">
            <v>0.23538473217136818</v>
          </cell>
          <cell r="H66">
            <v>-6.5029104602867094E-2</v>
          </cell>
        </row>
        <row r="67">
          <cell r="B67">
            <v>0.25678334418694709</v>
          </cell>
          <cell r="H67">
            <v>-6.9137911596720614E-2</v>
          </cell>
        </row>
        <row r="68">
          <cell r="B68">
            <v>0.278181956202526</v>
          </cell>
          <cell r="H68">
            <v>-7.297619455290956E-2</v>
          </cell>
        </row>
        <row r="69">
          <cell r="B69">
            <v>0.29958056821810497</v>
          </cell>
          <cell r="H69">
            <v>-7.6552636770308269E-2</v>
          </cell>
        </row>
        <row r="70">
          <cell r="B70">
            <v>0.32097918023368388</v>
          </cell>
          <cell r="H70">
            <v>-7.9876233556412796E-2</v>
          </cell>
        </row>
        <row r="71">
          <cell r="B71">
            <v>0.34237779224926279</v>
          </cell>
          <cell r="H71">
            <v>-8.2956226908616953E-2</v>
          </cell>
        </row>
        <row r="72">
          <cell r="B72">
            <v>0.36377640426484176</v>
          </cell>
          <cell r="H72">
            <v>-8.5802042061059722E-2</v>
          </cell>
        </row>
        <row r="73">
          <cell r="B73">
            <v>0.38517501628042067</v>
          </cell>
          <cell r="H73">
            <v>-8.8423226609249561E-2</v>
          </cell>
        </row>
        <row r="74">
          <cell r="B74">
            <v>0.40657362829599958</v>
          </cell>
          <cell r="H74">
            <v>-9.0829392813811943E-2</v>
          </cell>
        </row>
        <row r="75">
          <cell r="B75">
            <v>0.42797224031157849</v>
          </cell>
          <cell r="H75">
            <v>-9.3030163570801738E-2</v>
          </cell>
        </row>
        <row r="76">
          <cell r="B76">
            <v>0.4493708523271574</v>
          </cell>
          <cell r="H76">
            <v>-9.5035122422848478E-2</v>
          </cell>
        </row>
        <row r="77">
          <cell r="B77">
            <v>0.47076946434273631</v>
          </cell>
          <cell r="H77">
            <v>-9.68537678762353E-2</v>
          </cell>
        </row>
        <row r="78">
          <cell r="B78">
            <v>0.49216807635831522</v>
          </cell>
          <cell r="H78">
            <v>-9.8495472186516317E-2</v>
          </cell>
        </row>
        <row r="79">
          <cell r="B79">
            <v>0.51356668837389419</v>
          </cell>
          <cell r="H79">
            <v>-9.9969444681524022E-2</v>
          </cell>
        </row>
        <row r="80">
          <cell r="B80">
            <v>0.5349653003894731</v>
          </cell>
          <cell r="H80">
            <v>-0.1012846996070472</v>
          </cell>
        </row>
        <row r="81">
          <cell r="B81">
            <v>0.55636391240505201</v>
          </cell>
          <cell r="H81">
            <v>-0.10245002840796466</v>
          </cell>
        </row>
        <row r="82">
          <cell r="B82">
            <v>0.57776252442063092</v>
          </cell>
          <cell r="H82">
            <v>-0.10347397629656434</v>
          </cell>
        </row>
        <row r="83">
          <cell r="B83">
            <v>0.59916113643620983</v>
          </cell>
          <cell r="H83">
            <v>-0.10436482291009978</v>
          </cell>
        </row>
        <row r="84">
          <cell r="B84">
            <v>0.62055974845178874</v>
          </cell>
          <cell r="H84">
            <v>-0.10513056682090516</v>
          </cell>
        </row>
        <row r="85">
          <cell r="B85">
            <v>0.64195836046736765</v>
          </cell>
          <cell r="H85">
            <v>-0.10577891363391023</v>
          </cell>
        </row>
        <row r="86">
          <cell r="B86">
            <v>0.66335697248294656</v>
          </cell>
          <cell r="H86">
            <v>-0.10631726738725872</v>
          </cell>
        </row>
        <row r="87">
          <cell r="B87">
            <v>0.68475558449852547</v>
          </cell>
          <cell r="H87">
            <v>-0.10675272496090768</v>
          </cell>
        </row>
        <row r="88">
          <cell r="B88">
            <v>0.70615419651410438</v>
          </cell>
          <cell r="H88">
            <v>-0.10709207319447696</v>
          </cell>
        </row>
        <row r="89">
          <cell r="B89">
            <v>0.72755280852968329</v>
          </cell>
          <cell r="H89">
            <v>-0.10734178841810696</v>
          </cell>
        </row>
        <row r="90">
          <cell r="B90">
            <v>0.7489514205452622</v>
          </cell>
          <cell r="H90">
            <v>-0.10750803810759249</v>
          </cell>
        </row>
        <row r="91">
          <cell r="B91">
            <v>0.77035003256084111</v>
          </cell>
          <cell r="H91">
            <v>-0.10759668438655626</v>
          </cell>
        </row>
        <row r="92">
          <cell r="B92">
            <v>0.79174864457642014</v>
          </cell>
          <cell r="H92">
            <v>-0.10761328911297396</v>
          </cell>
        </row>
        <row r="93">
          <cell r="B93">
            <v>0.81314725659199905</v>
          </cell>
          <cell r="H93">
            <v>-0.10756312030410087</v>
          </cell>
        </row>
        <row r="94">
          <cell r="B94">
            <v>0.83454586860757796</v>
          </cell>
          <cell r="H94">
            <v>-0.10745115967205306</v>
          </cell>
        </row>
        <row r="95">
          <cell r="B95">
            <v>0.85594448062315687</v>
          </cell>
          <cell r="H95">
            <v>-0.10728211106130307</v>
          </cell>
        </row>
        <row r="96">
          <cell r="B96">
            <v>0.87734309263873578</v>
          </cell>
          <cell r="H96">
            <v>-0.10706040959864647</v>
          </cell>
        </row>
        <row r="97">
          <cell r="B97">
            <v>0.89874170465431469</v>
          </cell>
          <cell r="H97">
            <v>-0.10679023138533014</v>
          </cell>
        </row>
        <row r="98">
          <cell r="B98">
            <v>0.9201403166698936</v>
          </cell>
          <cell r="H98">
            <v>-0.10647550357966015</v>
          </cell>
        </row>
        <row r="99">
          <cell r="B99">
            <v>0.94153892868547251</v>
          </cell>
          <cell r="H99">
            <v>-0.10611991473626826</v>
          </cell>
        </row>
        <row r="100">
          <cell r="B100">
            <v>0.96293754070105142</v>
          </cell>
          <cell r="H100">
            <v>-0.10572692528510134</v>
          </cell>
        </row>
        <row r="101">
          <cell r="B101">
            <v>0.98433615271663033</v>
          </cell>
          <cell r="H101">
            <v>-0.10529977804898498</v>
          </cell>
        </row>
        <row r="102">
          <cell r="B102">
            <v>1.0057347647322092</v>
          </cell>
          <cell r="H102">
            <v>-0.1048415087132098</v>
          </cell>
        </row>
        <row r="103">
          <cell r="B103">
            <v>1.0271333767477882</v>
          </cell>
          <cell r="H103">
            <v>-0.10435495617396583</v>
          </cell>
        </row>
        <row r="104">
          <cell r="B104">
            <v>1.0485319887633671</v>
          </cell>
          <cell r="H104">
            <v>-0.103842772704583</v>
          </cell>
        </row>
        <row r="105">
          <cell r="B105">
            <v>1.069930600778946</v>
          </cell>
          <cell r="H105">
            <v>-0.10330743388946888</v>
          </cell>
        </row>
      </sheetData>
      <sheetData sheetId="11">
        <row r="54">
          <cell r="F54" t="str">
            <v>tyx/sultimate</v>
          </cell>
        </row>
        <row r="55">
          <cell r="B55">
            <v>0</v>
          </cell>
          <cell r="H55">
            <v>0</v>
          </cell>
        </row>
        <row r="56">
          <cell r="B56">
            <v>2.6145223670277523E-2</v>
          </cell>
          <cell r="H56">
            <v>-6.5405368012020834E-4</v>
          </cell>
        </row>
        <row r="57">
          <cell r="B57">
            <v>5.2290447340555046E-2</v>
          </cell>
          <cell r="H57">
            <v>-1.2730725611005064E-3</v>
          </cell>
        </row>
        <row r="58">
          <cell r="B58">
            <v>7.8435671010832569E-2</v>
          </cell>
          <cell r="H58">
            <v>-1.8572710467737487E-3</v>
          </cell>
        </row>
        <row r="59">
          <cell r="B59">
            <v>0.10458089468111009</v>
          </cell>
          <cell r="H59">
            <v>-2.4070028485952775E-3</v>
          </cell>
        </row>
        <row r="60">
          <cell r="B60">
            <v>0.13072611835138762</v>
          </cell>
          <cell r="H60">
            <v>-2.9227556628853239E-3</v>
          </cell>
        </row>
        <row r="61">
          <cell r="B61">
            <v>0.15687134202166514</v>
          </cell>
          <cell r="H61">
            <v>-3.4051439517764816E-3</v>
          </cell>
        </row>
        <row r="62">
          <cell r="B62">
            <v>0.18301656569194266</v>
          </cell>
          <cell r="H62">
            <v>-3.8549000460845525E-3</v>
          </cell>
        </row>
        <row r="63">
          <cell r="B63">
            <v>0.20916178936222019</v>
          </cell>
          <cell r="H63">
            <v>-4.2728638311046833E-3</v>
          </cell>
        </row>
        <row r="64">
          <cell r="B64">
            <v>0.23530701303249771</v>
          </cell>
          <cell r="H64">
            <v>-4.659971306529188E-3</v>
          </cell>
        </row>
        <row r="65">
          <cell r="B65">
            <v>0.26145223670277523</v>
          </cell>
          <cell r="H65">
            <v>-5.017242328532851E-3</v>
          </cell>
        </row>
        <row r="66">
          <cell r="B66">
            <v>0.28759746037305273</v>
          </cell>
          <cell r="H66">
            <v>-5.3457678456989583E-3</v>
          </cell>
        </row>
        <row r="67">
          <cell r="B67">
            <v>0.31374268404333028</v>
          </cell>
          <cell r="H67">
            <v>-5.646696931786435E-3</v>
          </cell>
        </row>
        <row r="68">
          <cell r="B68">
            <v>0.33988790771360777</v>
          </cell>
          <cell r="H68">
            <v>-5.9212238989363557E-3</v>
          </cell>
        </row>
        <row r="69">
          <cell r="B69">
            <v>0.36603313138388532</v>
          </cell>
          <cell r="H69">
            <v>-6.1705757468204251E-3</v>
          </cell>
        </row>
        <row r="70">
          <cell r="B70">
            <v>0.39217835505416282</v>
          </cell>
          <cell r="H70">
            <v>-6.3960001687462511E-3</v>
          </cell>
        </row>
        <row r="71">
          <cell r="B71">
            <v>0.41832357872444037</v>
          </cell>
          <cell r="H71">
            <v>-6.598754297221004E-3</v>
          </cell>
        </row>
        <row r="72">
          <cell r="B72">
            <v>0.44446880239471787</v>
          </cell>
          <cell r="H72">
            <v>-6.7800943312048504E-3</v>
          </cell>
        </row>
        <row r="73">
          <cell r="B73">
            <v>0.47061402606499542</v>
          </cell>
          <cell r="H73">
            <v>-6.9412661472843312E-3</v>
          </cell>
        </row>
        <row r="74">
          <cell r="B74">
            <v>0.49675924973527286</v>
          </cell>
          <cell r="H74">
            <v>-7.0834969589616244E-3</v>
          </cell>
        </row>
        <row r="75">
          <cell r="B75">
            <v>0.52290447340555046</v>
          </cell>
          <cell r="H75">
            <v>-7.207988053501045E-3</v>
          </cell>
        </row>
        <row r="76">
          <cell r="B76">
            <v>0.54904969707582796</v>
          </cell>
          <cell r="H76">
            <v>-7.3159086052186637E-3</v>
          </cell>
        </row>
        <row r="77">
          <cell r="B77">
            <v>0.57519492074610556</v>
          </cell>
          <cell r="H77">
            <v>-7.4083905382851516E-3</v>
          </cell>
        </row>
        <row r="78">
          <cell r="B78">
            <v>0.60134014441638317</v>
          </cell>
          <cell r="H78">
            <v>-7.4865243912445156E-3</v>
          </cell>
        </row>
        <row r="79">
          <cell r="B79">
            <v>0.62748536808666078</v>
          </cell>
          <cell r="H79">
            <v>-7.5513561194594011E-3</v>
          </cell>
        </row>
        <row r="80">
          <cell r="B80">
            <v>0.65363059175693827</v>
          </cell>
          <cell r="H80">
            <v>-7.6038847602920862E-3</v>
          </cell>
        </row>
        <row r="81">
          <cell r="B81">
            <v>0.67977581542721588</v>
          </cell>
          <cell r="H81">
            <v>-7.6450608785768514E-3</v>
          </cell>
        </row>
        <row r="82">
          <cell r="B82">
            <v>0.70592103909749349</v>
          </cell>
          <cell r="H82">
            <v>-7.6757857063015425E-3</v>
          </cell>
        </row>
        <row r="83">
          <cell r="B83">
            <v>0.73206626276777109</v>
          </cell>
          <cell r="H83">
            <v>-7.6969108898118782E-3</v>
          </cell>
        </row>
        <row r="84">
          <cell r="B84">
            <v>0.75821148643804859</v>
          </cell>
          <cell r="H84">
            <v>-7.7092387596981032E-3</v>
          </cell>
        </row>
        <row r="85">
          <cell r="B85">
            <v>0.78435671010832619</v>
          </cell>
          <cell r="H85">
            <v>-7.7135230422607486E-3</v>
          </cell>
        </row>
        <row r="86">
          <cell r="B86">
            <v>0.8105019337786038</v>
          </cell>
          <cell r="H86">
            <v>-7.7104699365704663E-3</v>
          </cell>
        </row>
        <row r="87">
          <cell r="B87">
            <v>0.8366471574488813</v>
          </cell>
          <cell r="H87">
            <v>-7.7007394871845321E-3</v>
          </cell>
        </row>
        <row r="88">
          <cell r="B88">
            <v>0.8627923811191589</v>
          </cell>
          <cell r="H88">
            <v>-7.6849471891775357E-3</v>
          </cell>
        </row>
        <row r="89">
          <cell r="B89">
            <v>0.88893760478943651</v>
          </cell>
          <cell r="H89">
            <v>-7.663665768968906E-3</v>
          </cell>
        </row>
        <row r="90">
          <cell r="B90">
            <v>0.91508282845971411</v>
          </cell>
          <cell r="H90">
            <v>-7.6374270912349515E-3</v>
          </cell>
        </row>
        <row r="91">
          <cell r="B91">
            <v>0.94122805212999161</v>
          </cell>
          <cell r="H91">
            <v>-7.6067241487867091E-3</v>
          </cell>
        </row>
        <row r="92">
          <cell r="B92">
            <v>0.96737327580026922</v>
          </cell>
          <cell r="H92">
            <v>-7.5720130985376232E-3</v>
          </cell>
        </row>
        <row r="93">
          <cell r="B93">
            <v>0.99351849947054682</v>
          </cell>
          <cell r="H93">
            <v>-7.5337153124827938E-3</v>
          </cell>
        </row>
        <row r="94">
          <cell r="B94">
            <v>1.0196637231408243</v>
          </cell>
          <cell r="H94">
            <v>-7.492219417907545E-3</v>
          </cell>
        </row>
        <row r="95">
          <cell r="B95">
            <v>1.045808946811102</v>
          </cell>
          <cell r="H95">
            <v>-7.4478833058091529E-3</v>
          </cell>
        </row>
        <row r="96">
          <cell r="B96">
            <v>1.0719541704813795</v>
          </cell>
          <cell r="H96">
            <v>-7.401036090748464E-3</v>
          </cell>
        </row>
        <row r="97">
          <cell r="B97">
            <v>1.098099394151657</v>
          </cell>
          <cell r="H97">
            <v>-7.3519800090602119E-3</v>
          </cell>
        </row>
        <row r="98">
          <cell r="B98">
            <v>1.1242446178219347</v>
          </cell>
          <cell r="H98">
            <v>-7.3009922455676913E-3</v>
          </cell>
        </row>
        <row r="99">
          <cell r="B99">
            <v>1.1503898414922122</v>
          </cell>
          <cell r="H99">
            <v>-7.2483266817034734E-3</v>
          </cell>
        </row>
        <row r="100">
          <cell r="B100">
            <v>1.1765350651624897</v>
          </cell>
          <cell r="H100">
            <v>-7.1942155602701518E-3</v>
          </cell>
        </row>
        <row r="101">
          <cell r="B101">
            <v>1.2026802888327675</v>
          </cell>
          <cell r="H101">
            <v>-7.1388710640268608E-3</v>
          </cell>
        </row>
        <row r="102">
          <cell r="B102">
            <v>1.2288255125030449</v>
          </cell>
          <cell r="H102">
            <v>-7.0824868068978903E-3</v>
          </cell>
        </row>
        <row r="103">
          <cell r="B103">
            <v>1.2549707361733227</v>
          </cell>
          <cell r="H103">
            <v>-7.0252392379110597E-3</v>
          </cell>
        </row>
        <row r="104">
          <cell r="B104">
            <v>1.2811159598436002</v>
          </cell>
          <cell r="H104">
            <v>-6.9672889590236594E-3</v>
          </cell>
        </row>
        <row r="105">
          <cell r="B105">
            <v>1.3072611835138777</v>
          </cell>
          <cell r="H105">
            <v>-6.9087819588180329E-3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amazon.com/gp/huc/view.html?ie=UTF8&amp;newItems=Cb5d9716c-8703-4f40-91ef-09cdc42cc4ab%2C1" TargetMode="External"/><Relationship Id="rId1" Type="http://schemas.openxmlformats.org/officeDocument/2006/relationships/hyperlink" Target="http://www.osmtec.com/downloads/stepper_motor/stepper_motor.pdf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8"/>
  <sheetViews>
    <sheetView workbookViewId="0">
      <selection activeCell="D31" sqref="D31"/>
    </sheetView>
  </sheetViews>
  <sheetFormatPr defaultColWidth="9.109375" defaultRowHeight="13.2"/>
  <cols>
    <col min="1" max="1" width="28.44140625" style="1" customWidth="1"/>
    <col min="2" max="2" width="9.109375" style="1"/>
    <col min="3" max="3" width="10" style="1" customWidth="1"/>
    <col min="4" max="6" width="9.109375" style="1"/>
    <col min="7" max="7" width="13.109375" style="1" customWidth="1"/>
    <col min="8" max="16384" width="9.109375" style="1"/>
  </cols>
  <sheetData>
    <row r="1" spans="1:4">
      <c r="A1" s="20" t="s">
        <v>0</v>
      </c>
      <c r="B1" s="21"/>
      <c r="C1" s="22"/>
      <c r="D1" s="1" t="s">
        <v>1</v>
      </c>
    </row>
    <row r="2" spans="1:4" ht="14.4">
      <c r="A2" s="23" t="s">
        <v>2</v>
      </c>
      <c r="B2" s="24"/>
      <c r="C2" s="25"/>
      <c r="D2" s="2" t="s">
        <v>3</v>
      </c>
    </row>
    <row r="3" spans="1:4" ht="14.4">
      <c r="A3" s="23" t="s">
        <v>4</v>
      </c>
      <c r="B3" s="24"/>
      <c r="C3" s="25"/>
      <c r="D3" s="2" t="s">
        <v>5</v>
      </c>
    </row>
    <row r="4" spans="1:4">
      <c r="A4" s="23" t="s">
        <v>6</v>
      </c>
      <c r="B4" s="24"/>
      <c r="C4" s="25"/>
    </row>
    <row r="5" spans="1:4" ht="13.8" thickBot="1">
      <c r="A5" s="26" t="s">
        <v>7</v>
      </c>
      <c r="B5" s="27"/>
      <c r="C5" s="28"/>
    </row>
    <row r="6" spans="1:4">
      <c r="A6" s="3" t="s">
        <v>8</v>
      </c>
      <c r="B6" s="4">
        <f>26*10 *(2/3)</f>
        <v>173.33333333333331</v>
      </c>
      <c r="C6" s="3"/>
    </row>
    <row r="7" spans="1:4">
      <c r="A7" s="3" t="s">
        <v>9</v>
      </c>
      <c r="B7" s="4">
        <f>4*60</f>
        <v>240</v>
      </c>
      <c r="C7" s="3"/>
    </row>
    <row r="8" spans="1:4">
      <c r="A8" s="5" t="s">
        <v>10</v>
      </c>
      <c r="B8" s="4">
        <v>8</v>
      </c>
      <c r="C8" s="3"/>
      <c r="D8" s="1" t="s">
        <v>11</v>
      </c>
    </row>
    <row r="9" spans="1:4">
      <c r="A9" s="3" t="s">
        <v>12</v>
      </c>
      <c r="B9" s="4">
        <v>8</v>
      </c>
      <c r="C9" s="3"/>
      <c r="D9" s="6" t="s">
        <v>13</v>
      </c>
    </row>
    <row r="10" spans="1:4">
      <c r="A10" s="3" t="s">
        <v>14</v>
      </c>
      <c r="B10" s="4">
        <v>8</v>
      </c>
      <c r="C10" s="3"/>
      <c r="D10" s="6" t="s">
        <v>15</v>
      </c>
    </row>
    <row r="11" spans="1:4">
      <c r="A11" s="3" t="s">
        <v>16</v>
      </c>
      <c r="B11" s="4">
        <v>30</v>
      </c>
      <c r="C11" s="7">
        <f>COS(B11*PI()/180)</f>
        <v>0.86602540378443871</v>
      </c>
      <c r="D11" s="1" t="s">
        <v>17</v>
      </c>
    </row>
    <row r="12" spans="1:4">
      <c r="A12" s="8" t="s">
        <v>18</v>
      </c>
      <c r="B12" s="4"/>
      <c r="C12" s="3"/>
    </row>
    <row r="13" spans="1:4">
      <c r="A13" s="9" t="s">
        <v>19</v>
      </c>
      <c r="B13" s="4">
        <v>0.1</v>
      </c>
      <c r="C13" s="3"/>
    </row>
    <row r="14" spans="1:4">
      <c r="A14" s="10" t="s">
        <v>20</v>
      </c>
      <c r="B14" s="4">
        <v>0.1</v>
      </c>
      <c r="C14" s="3"/>
    </row>
    <row r="15" spans="1:4">
      <c r="A15" s="3" t="s">
        <v>21</v>
      </c>
      <c r="B15" s="11">
        <f>Lead/Dpitch</f>
        <v>1</v>
      </c>
      <c r="C15" s="3"/>
    </row>
    <row r="16" spans="1:4">
      <c r="A16" s="4" t="s">
        <v>22</v>
      </c>
      <c r="B16" s="11"/>
      <c r="C16" s="3"/>
    </row>
    <row r="17" spans="1:3">
      <c r="A17" s="3" t="s">
        <v>23</v>
      </c>
      <c r="B17" s="12">
        <f>(cosalpha-muthreads*beta/PI())/(cosalpha+PI()*muthreads/beta)</f>
        <v>0.7068338006555539</v>
      </c>
      <c r="C17" s="3"/>
    </row>
    <row r="18" spans="1:3">
      <c r="A18" s="13" t="s">
        <v>24</v>
      </c>
      <c r="C18" s="3"/>
    </row>
    <row r="19" spans="1:3">
      <c r="A19" s="10" t="s">
        <v>25</v>
      </c>
      <c r="B19" s="14">
        <f>Torque*2*PI()*etaraise/Lead</f>
        <v>96.225301269432407</v>
      </c>
      <c r="C19" s="3"/>
    </row>
    <row r="20" spans="1:3">
      <c r="A20" s="8" t="s">
        <v>26</v>
      </c>
      <c r="B20" s="3"/>
      <c r="C20" s="3"/>
    </row>
    <row r="21" spans="1:3">
      <c r="A21" s="9" t="s">
        <v>25</v>
      </c>
      <c r="B21" s="15">
        <f>Torque/(Lead/(2*PI()*etaraise)+muthrustbearing*Dthrustbearing/2)</f>
        <v>78.740346819886597</v>
      </c>
      <c r="C21" s="3"/>
    </row>
    <row r="22" spans="1:3">
      <c r="A22" s="3" t="s">
        <v>27</v>
      </c>
      <c r="B22" s="16">
        <f>rpm*Lead/60</f>
        <v>32</v>
      </c>
      <c r="C22" s="3"/>
    </row>
    <row r="23" spans="1:3">
      <c r="A23" s="4" t="s">
        <v>28</v>
      </c>
      <c r="B23" s="17"/>
      <c r="C23" s="3"/>
    </row>
    <row r="24" spans="1:3">
      <c r="A24" s="3" t="s">
        <v>29</v>
      </c>
      <c r="B24" s="18">
        <f>(cosalpha+muthreads*beta/PI())/(PI()*muthreads/beta-cosalpha)</f>
        <v>-1.6269459745519272</v>
      </c>
      <c r="C24" s="3"/>
    </row>
    <row r="25" spans="1:3">
      <c r="A25" s="13" t="s">
        <v>24</v>
      </c>
      <c r="C25" s="3"/>
    </row>
    <row r="26" spans="1:3">
      <c r="A26" s="10" t="s">
        <v>25</v>
      </c>
      <c r="B26" s="19">
        <f>Torque*2*PI()*etalower/Lead</f>
        <v>-221.48539926239221</v>
      </c>
      <c r="C26" s="3"/>
    </row>
    <row r="27" spans="1:3">
      <c r="A27" s="8" t="s">
        <v>26</v>
      </c>
      <c r="B27" s="17"/>
      <c r="C27" s="3"/>
    </row>
    <row r="28" spans="1:3">
      <c r="A28" s="9" t="s">
        <v>25</v>
      </c>
      <c r="B28" s="19">
        <f>Torque/(Lead/(2*PI()*etalower)+muthrustbearing*Dthrustbearing/2)</f>
        <v>-453.04669487547147</v>
      </c>
      <c r="C28" s="3"/>
    </row>
  </sheetData>
  <mergeCells count="5">
    <mergeCell ref="A1:C1"/>
    <mergeCell ref="A2:C2"/>
    <mergeCell ref="A3:C3"/>
    <mergeCell ref="A4:C4"/>
    <mergeCell ref="A5:C5"/>
  </mergeCells>
  <hyperlinks>
    <hyperlink ref="D3" r:id="rId1"/>
    <hyperlink ref="D2" r:id="rId2"/>
  </hyperlinks>
  <pageMargins left="0.7" right="0.7" top="0.75" bottom="0.75" header="0.3" footer="0.3"/>
  <drawing r:id="rId3"/>
  <legacyDrawing r:id="rId4"/>
  <oleObjects>
    <mc:AlternateContent xmlns:mc="http://schemas.openxmlformats.org/markup-compatibility/2006">
      <mc:Choice Requires="x14">
        <oleObject progId="Equation.DSMT4" shapeId="2049" r:id="rId5">
          <objectPr defaultSize="0" autoPict="0" r:id="rId6">
            <anchor moveWithCells="1" sizeWithCells="1">
              <from>
                <xdr:col>3</xdr:col>
                <xdr:colOff>373380</xdr:colOff>
                <xdr:row>20</xdr:row>
                <xdr:rowOff>114300</xdr:rowOff>
              </from>
              <to>
                <xdr:col>13</xdr:col>
                <xdr:colOff>137160</xdr:colOff>
                <xdr:row>25</xdr:row>
                <xdr:rowOff>137160</xdr:rowOff>
              </to>
            </anchor>
          </objectPr>
        </oleObject>
      </mc:Choice>
      <mc:Fallback>
        <oleObject progId="Equation.DSMT4" shapeId="2049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27" sqref="B27"/>
    </sheetView>
  </sheetViews>
  <sheetFormatPr defaultRowHeight="14.4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Lead Screw Forces</vt:lpstr>
      <vt:lpstr>Thermal Effects</vt:lpstr>
      <vt:lpstr>'Lead Screw Forces'!beta</vt:lpstr>
      <vt:lpstr>cosalpha</vt:lpstr>
      <vt:lpstr>Dpitch</vt:lpstr>
      <vt:lpstr>Dthrustbearing</vt:lpstr>
      <vt:lpstr>etalower</vt:lpstr>
      <vt:lpstr>etaraise</vt:lpstr>
      <vt:lpstr>Lead</vt:lpstr>
      <vt:lpstr>muthreads</vt:lpstr>
      <vt:lpstr>muthrustbearing</vt:lpstr>
      <vt:lpstr>rpm</vt:lpstr>
      <vt:lpstr>Torque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Hoffman</dc:creator>
  <cp:lastModifiedBy>Rachel Hoffman</cp:lastModifiedBy>
  <dcterms:created xsi:type="dcterms:W3CDTF">2018-04-04T21:30:29Z</dcterms:created>
  <dcterms:modified xsi:type="dcterms:W3CDTF">2018-04-10T21:25:59Z</dcterms:modified>
</cp:coreProperties>
</file>